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Users\Urs\Documents\Napoleonturm - did. Konzept\Themenseiten\Wald- und Forstwirtschaft\"/>
    </mc:Choice>
  </mc:AlternateContent>
  <bookViews>
    <workbookView xWindow="0" yWindow="0" windowWidth="28800" windowHeight="13485" tabRatio="500"/>
  </bookViews>
  <sheets>
    <sheet name="Blat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1" l="1"/>
  <c r="C25" i="1"/>
  <c r="C18" i="1"/>
  <c r="E17" i="1"/>
  <c r="F17" i="1"/>
  <c r="D17" i="1"/>
  <c r="B18" i="1"/>
  <c r="E18" i="1"/>
  <c r="F18" i="1"/>
  <c r="D18" i="1"/>
  <c r="B19" i="1"/>
  <c r="E19" i="1"/>
  <c r="F19" i="1"/>
  <c r="C19" i="1"/>
  <c r="D19" i="1"/>
  <c r="B20" i="1"/>
  <c r="E20" i="1"/>
  <c r="F20" i="1"/>
  <c r="C20" i="1"/>
  <c r="D20" i="1"/>
  <c r="B21" i="1"/>
  <c r="E21" i="1"/>
  <c r="F21" i="1"/>
  <c r="C21" i="1"/>
  <c r="D21" i="1"/>
  <c r="B22" i="1"/>
  <c r="E22" i="1"/>
  <c r="F22" i="1"/>
  <c r="C22" i="1"/>
  <c r="D22" i="1"/>
  <c r="B23" i="1"/>
  <c r="E23" i="1"/>
  <c r="F23" i="1"/>
  <c r="C23" i="1"/>
  <c r="D23" i="1"/>
  <c r="B24" i="1"/>
  <c r="E24" i="1"/>
  <c r="F24" i="1"/>
  <c r="C24" i="1"/>
  <c r="D24" i="1"/>
  <c r="E25" i="1"/>
  <c r="F25" i="1"/>
  <c r="D25" i="1"/>
  <c r="B26" i="1"/>
  <c r="E26" i="1"/>
  <c r="F26" i="1"/>
  <c r="C26" i="1"/>
  <c r="D26" i="1"/>
  <c r="B27" i="1"/>
  <c r="E27" i="1"/>
  <c r="F27" i="1"/>
  <c r="C27" i="1"/>
  <c r="D27" i="1"/>
  <c r="B28" i="1"/>
  <c r="E28" i="1"/>
  <c r="F28" i="1"/>
  <c r="C28" i="1"/>
  <c r="D28" i="1"/>
  <c r="B29" i="1"/>
  <c r="E29" i="1"/>
  <c r="F29" i="1"/>
  <c r="C29" i="1"/>
  <c r="D29" i="1"/>
  <c r="B30" i="1"/>
  <c r="E30" i="1"/>
  <c r="F30" i="1"/>
  <c r="C30" i="1"/>
  <c r="D30" i="1"/>
  <c r="B31" i="1"/>
  <c r="E31" i="1"/>
  <c r="F31" i="1"/>
  <c r="C31" i="1"/>
  <c r="D31" i="1"/>
  <c r="B32" i="1"/>
  <c r="E32" i="1"/>
  <c r="F32" i="1"/>
  <c r="C32" i="1"/>
  <c r="D32" i="1"/>
  <c r="B33" i="1"/>
  <c r="E33" i="1"/>
  <c r="F33" i="1"/>
  <c r="C33" i="1"/>
  <c r="D33" i="1"/>
  <c r="B34" i="1"/>
  <c r="E34" i="1"/>
  <c r="F34" i="1"/>
  <c r="C34" i="1"/>
  <c r="D34" i="1"/>
  <c r="B35" i="1"/>
  <c r="E35" i="1"/>
  <c r="F35" i="1"/>
  <c r="C35" i="1"/>
  <c r="D35" i="1"/>
  <c r="B36" i="1"/>
  <c r="E36" i="1"/>
  <c r="F36" i="1"/>
  <c r="C36" i="1"/>
  <c r="D36" i="1"/>
  <c r="B37" i="1"/>
  <c r="E37" i="1"/>
  <c r="F37" i="1"/>
  <c r="C37" i="1"/>
  <c r="D37" i="1"/>
  <c r="B38" i="1"/>
  <c r="E38" i="1"/>
  <c r="F38" i="1"/>
  <c r="C38" i="1"/>
  <c r="D38" i="1"/>
  <c r="B39" i="1"/>
  <c r="E39" i="1"/>
  <c r="F39" i="1"/>
  <c r="C39" i="1"/>
  <c r="D39" i="1"/>
  <c r="B40" i="1"/>
  <c r="E40" i="1"/>
  <c r="F40" i="1"/>
  <c r="C40" i="1"/>
  <c r="D40" i="1"/>
  <c r="B41" i="1"/>
  <c r="E41" i="1"/>
  <c r="F41" i="1"/>
  <c r="C41" i="1"/>
  <c r="D41" i="1"/>
  <c r="B42" i="1"/>
  <c r="E42" i="1"/>
  <c r="F42" i="1"/>
  <c r="C42" i="1"/>
  <c r="D42" i="1"/>
  <c r="B43" i="1"/>
  <c r="E43" i="1"/>
  <c r="F43" i="1"/>
  <c r="C43" i="1"/>
  <c r="D43" i="1"/>
  <c r="B44" i="1"/>
  <c r="E44" i="1"/>
  <c r="F44" i="1"/>
  <c r="C44" i="1"/>
  <c r="D44" i="1"/>
  <c r="B45" i="1"/>
  <c r="E45" i="1"/>
  <c r="F45" i="1"/>
  <c r="C45" i="1"/>
  <c r="D45" i="1"/>
  <c r="B46" i="1"/>
  <c r="B48" i="1"/>
  <c r="B49" i="1"/>
  <c r="C46" i="1"/>
  <c r="C48" i="1"/>
  <c r="C49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D46" i="1"/>
  <c r="E46" i="1"/>
  <c r="F46" i="1"/>
</calcChain>
</file>

<file path=xl/sharedStrings.xml><?xml version="1.0" encoding="utf-8"?>
<sst xmlns="http://schemas.openxmlformats.org/spreadsheetml/2006/main" count="20" uniqueCount="18">
  <si>
    <t>Anzahl</t>
  </si>
  <si>
    <t>Füchse</t>
  </si>
  <si>
    <t>Mäuse</t>
  </si>
  <si>
    <t>Sterberate Fuchs</t>
  </si>
  <si>
    <t>Angriffskoeffizient (aus sovielen gefressenen Mäuse wird ein junger Fuchs)</t>
  </si>
  <si>
    <t>Kontakte</t>
  </si>
  <si>
    <t>ha Gesamtfläche</t>
  </si>
  <si>
    <t>Verteidigungskoeffizient (Wahrscheinlichkeit, dass bei einem Zusammentreffen die Maus gefressen wird)</t>
  </si>
  <si>
    <t>Maus</t>
  </si>
  <si>
    <t>Vermeh-</t>
  </si>
  <si>
    <t>rungsrate</t>
  </si>
  <si>
    <t>Kapazität</t>
  </si>
  <si>
    <t>Kapazität für Mäuse pro ha</t>
  </si>
  <si>
    <t>theoretische Vermehrungsrate Maus (% Zunahme)</t>
  </si>
  <si>
    <t>Jahr</t>
  </si>
  <si>
    <t>(200 ha sind etwa die Landwirtschaftsfläche um Wäldi)</t>
  </si>
  <si>
    <t>total</t>
  </si>
  <si>
    <t>Mittelwert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</si>
</sst>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anchor="ctr" anchorCtr="0"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r>
              <a:rPr lang="de-DE">
                <a:solidFill>
                  <a:schemeClr val="bg1">
                    <a:lumMod val="50000"/>
                  </a:schemeClr>
                </a:solidFill>
              </a:rPr>
              <a:t>Mäuse- und Fuchspopulationen:</a:t>
            </a:r>
          </a:p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r>
              <a:rPr lang="de-DE">
                <a:solidFill>
                  <a:schemeClr val="bg1">
                    <a:lumMod val="50000"/>
                  </a:schemeClr>
                </a:solidFill>
              </a:rPr>
              <a:t>natürlicher Verlauf</a:t>
            </a:r>
          </a:p>
        </c:rich>
      </c:tx>
      <c:layout>
        <c:manualLayout>
          <c:xMode val="edge"/>
          <c:yMode val="edge"/>
          <c:x val="0.31047962054070599"/>
          <c:y val="2.03307672042853E-2"/>
        </c:manualLayout>
      </c:layout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Blatt1!$B$16</c:f>
              <c:strCache>
                <c:ptCount val="1"/>
                <c:pt idx="0">
                  <c:v>Mäuse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Blatt1!$B$17:$B$46</c:f>
              <c:numCache>
                <c:formatCode>#,##0</c:formatCode>
                <c:ptCount val="30"/>
                <c:pt idx="0">
                  <c:v>10000</c:v>
                </c:pt>
                <c:pt idx="1">
                  <c:v>17500</c:v>
                </c:pt>
                <c:pt idx="2">
                  <c:v>21929.6875</c:v>
                </c:pt>
                <c:pt idx="3">
                  <c:v>13664.936523437507</c:v>
                </c:pt>
                <c:pt idx="4">
                  <c:v>5850.8546223574958</c:v>
                </c:pt>
                <c:pt idx="5">
                  <c:v>3254.8358967378535</c:v>
                </c:pt>
                <c:pt idx="6">
                  <c:v>3434.5791042157043</c:v>
                </c:pt>
                <c:pt idx="7">
                  <c:v>5340.3955740982583</c:v>
                </c:pt>
                <c:pt idx="8">
                  <c:v>9711.8195192719359</c:v>
                </c:pt>
                <c:pt idx="9">
                  <c:v>16967.88169017031</c:v>
                </c:pt>
                <c:pt idx="10">
                  <c:v>21674.25816251168</c:v>
                </c:pt>
                <c:pt idx="11">
                  <c:v>14099.241939714171</c:v>
                </c:pt>
                <c:pt idx="12">
                  <c:v>6092.9870838502684</c:v>
                </c:pt>
                <c:pt idx="13">
                  <c:v>3300.8138670962617</c:v>
                </c:pt>
                <c:pt idx="14">
                  <c:v>3398.0034401984367</c:v>
                </c:pt>
                <c:pt idx="15">
                  <c:v>5217.9345521205487</c:v>
                </c:pt>
                <c:pt idx="16">
                  <c:v>9453.8640060516154</c:v>
                </c:pt>
                <c:pt idx="17">
                  <c:v>16612.918413151838</c:v>
                </c:pt>
                <c:pt idx="18">
                  <c:v>21673.462801348727</c:v>
                </c:pt>
                <c:pt idx="19">
                  <c:v>14574.684468653177</c:v>
                </c:pt>
                <c:pt idx="20">
                  <c:v>6333.1304723978756</c:v>
                </c:pt>
                <c:pt idx="21">
                  <c:v>3332.1630377994425</c:v>
                </c:pt>
                <c:pt idx="22">
                  <c:v>3344.6802335049488</c:v>
                </c:pt>
                <c:pt idx="23">
                  <c:v>5076.7925062256309</c:v>
                </c:pt>
                <c:pt idx="24">
                  <c:v>9177.8449549751167</c:v>
                </c:pt>
                <c:pt idx="25">
                  <c:v>16253.49940851246</c:v>
                </c:pt>
                <c:pt idx="26">
                  <c:v>21705.868537559189</c:v>
                </c:pt>
                <c:pt idx="27">
                  <c:v>15120.107921284729</c:v>
                </c:pt>
                <c:pt idx="28">
                  <c:v>6606.4655270113253</c:v>
                </c:pt>
                <c:pt idx="29">
                  <c:v>3365.3818409389969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64224"/>
        <c:axId val="391971672"/>
      </c:lineChart>
      <c:lineChart>
        <c:grouping val="standard"/>
        <c:varyColors val="0"/>
        <c:ser>
          <c:idx val="2"/>
          <c:order val="1"/>
          <c:tx>
            <c:strRef>
              <c:f>Blatt1!$C$16</c:f>
              <c:strCache>
                <c:ptCount val="1"/>
                <c:pt idx="0">
                  <c:v>Füchse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Blatt1!$C$17:$C$46</c:f>
              <c:numCache>
                <c:formatCode>#,##0</c:formatCode>
                <c:ptCount val="30"/>
                <c:pt idx="0">
                  <c:v>30</c:v>
                </c:pt>
                <c:pt idx="1">
                  <c:v>30.75</c:v>
                </c:pt>
                <c:pt idx="2">
                  <c:v>40.167187499999997</c:v>
                </c:pt>
                <c:pt idx="3">
                  <c:v>59.140691986083979</c:v>
                </c:pt>
                <c:pt idx="4">
                  <c:v>68.747217363779839</c:v>
                </c:pt>
                <c:pt idx="5">
                  <c:v>59.769315329722644</c:v>
                </c:pt>
                <c:pt idx="6">
                  <c:v>46.145279204018166</c:v>
                </c:pt>
                <c:pt idx="7">
                  <c:v>35.937791921823816</c:v>
                </c:pt>
                <c:pt idx="8">
                  <c:v>30.556640683766933</c:v>
                </c:pt>
                <c:pt idx="9">
                  <c:v>30.990338173298007</c:v>
                </c:pt>
                <c:pt idx="10">
                  <c:v>39.862734500002055</c:v>
                </c:pt>
                <c:pt idx="11">
                  <c:v>58.310597373127791</c:v>
                </c:pt>
                <c:pt idx="12">
                  <c:v>68.731959043020197</c:v>
                </c:pt>
                <c:pt idx="13">
                  <c:v>60.380133579094924</c:v>
                </c:pt>
                <c:pt idx="14">
                  <c:v>46.720971159474246</c:v>
                </c:pt>
                <c:pt idx="15">
                  <c:v>36.322057031007212</c:v>
                </c:pt>
                <c:pt idx="16">
                  <c:v>30.71656643463665</c:v>
                </c:pt>
                <c:pt idx="17">
                  <c:v>30.855402250235244</c:v>
                </c:pt>
                <c:pt idx="18">
                  <c:v>39.278446969708142</c:v>
                </c:pt>
                <c:pt idx="19">
                  <c:v>57.454739003787225</c:v>
                </c:pt>
                <c:pt idx="20">
                  <c:v>68.747506310299926</c:v>
                </c:pt>
                <c:pt idx="21">
                  <c:v>61.012888868512164</c:v>
                </c:pt>
                <c:pt idx="22">
                  <c:v>47.28231125642121</c:v>
                </c:pt>
                <c:pt idx="23">
                  <c:v>36.663910261190559</c:v>
                </c:pt>
                <c:pt idx="24">
                  <c:v>30.811606602134162</c:v>
                </c:pt>
                <c:pt idx="25">
                  <c:v>30.631949849190018</c:v>
                </c:pt>
                <c:pt idx="26">
                  <c:v>38.581131605300762</c:v>
                </c:pt>
                <c:pt idx="27">
                  <c:v>56.481621943005308</c:v>
                </c:pt>
                <c:pt idx="28">
                  <c:v>68.738362488482608</c:v>
                </c:pt>
                <c:pt idx="29">
                  <c:v>61.709346448640026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61872"/>
        <c:axId val="391963832"/>
      </c:lineChart>
      <c:catAx>
        <c:axId val="391964224"/>
        <c:scaling>
          <c:orientation val="minMax"/>
        </c:scaling>
        <c:delete val="0"/>
        <c:axPos val="b"/>
        <c:majorTickMark val="out"/>
        <c:minorTickMark val="none"/>
        <c:tickLblPos val="nextTo"/>
        <c:crossAx val="391971672"/>
        <c:crosses val="autoZero"/>
        <c:auto val="1"/>
        <c:lblAlgn val="ctr"/>
        <c:lblOffset val="100"/>
        <c:noMultiLvlLbl val="0"/>
      </c:catAx>
      <c:valAx>
        <c:axId val="3919716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91964224"/>
        <c:crosses val="autoZero"/>
        <c:crossBetween val="between"/>
      </c:valAx>
      <c:valAx>
        <c:axId val="391963832"/>
        <c:scaling>
          <c:orientation val="minMax"/>
          <c:max val="250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crossAx val="391961872"/>
        <c:crosses val="max"/>
        <c:crossBetween val="between"/>
      </c:valAx>
      <c:catAx>
        <c:axId val="391961872"/>
        <c:scaling>
          <c:orientation val="minMax"/>
        </c:scaling>
        <c:delete val="1"/>
        <c:axPos val="b"/>
        <c:majorTickMark val="out"/>
        <c:minorTickMark val="none"/>
        <c:tickLblPos val="nextTo"/>
        <c:crossAx val="39196383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368300</xdr:colOff>
      <xdr:row>14</xdr:row>
      <xdr:rowOff>57150</xdr:rowOff>
    </xdr:from>
    <xdr:to>
      <xdr:col>16</xdr:col>
      <xdr:colOff>482600</xdr:colOff>
      <xdr:row>46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2</xdr:row>
      <xdr:rowOff>114300</xdr:rowOff>
    </xdr:from>
    <xdr:to>
      <xdr:col>4</xdr:col>
      <xdr:colOff>533400</xdr:colOff>
      <xdr:row>7</xdr:row>
      <xdr:rowOff>114300</xdr:rowOff>
    </xdr:to>
    <xdr:sp macro="" textlink="">
      <xdr:nvSpPr>
        <xdr:cNvPr id="3" name="Textfeld 2"/>
        <xdr:cNvSpPr txBox="1"/>
      </xdr:nvSpPr>
      <xdr:spPr>
        <a:xfrm>
          <a:off x="190500" y="495300"/>
          <a:ext cx="364490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2400">
              <a:solidFill>
                <a:srgbClr val="FF6600"/>
              </a:solidFill>
            </a:rPr>
            <a:t>Räuber-Beute-Simulation:</a:t>
          </a:r>
        </a:p>
        <a:p>
          <a:pPr algn="ctr"/>
          <a:r>
            <a:rPr lang="de-DE" sz="2400">
              <a:solidFill>
                <a:srgbClr val="FF6600"/>
              </a:solidFill>
            </a:rPr>
            <a:t>Mäuse</a:t>
          </a:r>
          <a:r>
            <a:rPr lang="de-DE" sz="2400" baseline="0">
              <a:solidFill>
                <a:srgbClr val="FF6600"/>
              </a:solidFill>
            </a:rPr>
            <a:t> und Füchse</a:t>
          </a:r>
          <a:endParaRPr lang="de-DE" sz="2400">
            <a:solidFill>
              <a:srgbClr val="FF6600"/>
            </a:solidFill>
          </a:endParaRPr>
        </a:p>
      </xdr:txBody>
    </xdr:sp>
    <xdr:clientData/>
  </xdr:twoCellAnchor>
  <xdr:twoCellAnchor editAs="oneCell">
    <xdr:from>
      <xdr:col>1</xdr:col>
      <xdr:colOff>152400</xdr:colOff>
      <xdr:row>11</xdr:row>
      <xdr:rowOff>38100</xdr:rowOff>
    </xdr:from>
    <xdr:to>
      <xdr:col>1</xdr:col>
      <xdr:colOff>673261</xdr:colOff>
      <xdr:row>13</xdr:row>
      <xdr:rowOff>76200</xdr:rowOff>
    </xdr:to>
    <xdr:pic>
      <xdr:nvPicPr>
        <xdr:cNvPr id="4" name="Bild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7900" y="2133600"/>
          <a:ext cx="520861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88900</xdr:colOff>
      <xdr:row>9</xdr:row>
      <xdr:rowOff>76200</xdr:rowOff>
    </xdr:from>
    <xdr:to>
      <xdr:col>2</xdr:col>
      <xdr:colOff>774700</xdr:colOff>
      <xdr:row>13</xdr:row>
      <xdr:rowOff>152400</xdr:rowOff>
    </xdr:to>
    <xdr:pic>
      <xdr:nvPicPr>
        <xdr:cNvPr id="5" name="Bild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39900" y="1790700"/>
          <a:ext cx="6858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5"/>
  <sheetViews>
    <sheetView tabSelected="1" workbookViewId="0">
      <selection activeCell="B25" sqref="B25"/>
    </sheetView>
  </sheetViews>
  <sheetFormatPr baseColWidth="10" defaultColWidth="10.875" defaultRowHeight="12.75" x14ac:dyDescent="0.2"/>
  <cols>
    <col min="1" max="1" width="10.875" style="5"/>
    <col min="2" max="2" width="10.875" style="1"/>
    <col min="3" max="3" width="10.875" style="2"/>
    <col min="4" max="4" width="10.875" style="3"/>
    <col min="5" max="16384" width="10.875" style="4"/>
  </cols>
  <sheetData>
    <row r="1" spans="1:21" x14ac:dyDescent="0.2">
      <c r="A1" s="27"/>
      <c r="B1" s="28"/>
      <c r="C1" s="29"/>
      <c r="D1" s="3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</row>
    <row r="2" spans="1:21" x14ac:dyDescent="0.2">
      <c r="A2" s="31"/>
      <c r="B2" s="32"/>
      <c r="C2" s="33"/>
      <c r="D2" s="19"/>
      <c r="E2" s="16"/>
      <c r="F2" s="19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1" x14ac:dyDescent="0.2">
      <c r="A3" s="34"/>
      <c r="B3" s="32"/>
      <c r="C3" s="33"/>
      <c r="D3" s="19"/>
      <c r="E3" s="18"/>
      <c r="F3" s="19">
        <v>200</v>
      </c>
      <c r="G3" s="16" t="s">
        <v>6</v>
      </c>
      <c r="H3" s="16"/>
      <c r="I3" s="16" t="s">
        <v>15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</row>
    <row r="4" spans="1:21" x14ac:dyDescent="0.2">
      <c r="A4" s="34"/>
      <c r="B4" s="32"/>
      <c r="C4" s="33"/>
      <c r="D4" s="19"/>
      <c r="E4" s="16"/>
      <c r="F4" s="38">
        <v>200</v>
      </c>
      <c r="G4" s="16" t="s">
        <v>12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</row>
    <row r="5" spans="1:21" x14ac:dyDescent="0.2">
      <c r="A5" s="31"/>
      <c r="B5" s="32"/>
      <c r="C5" s="33"/>
      <c r="D5" s="19"/>
      <c r="E5" s="16"/>
      <c r="F5" s="19">
        <v>35</v>
      </c>
      <c r="G5" s="16" t="s">
        <v>3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7"/>
    </row>
    <row r="6" spans="1:21" x14ac:dyDescent="0.2">
      <c r="A6" s="31"/>
      <c r="B6" s="32"/>
      <c r="C6" s="33"/>
      <c r="D6" s="19"/>
      <c r="E6" s="16"/>
      <c r="F6" s="19">
        <v>250</v>
      </c>
      <c r="G6" s="16" t="s">
        <v>13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/>
    </row>
    <row r="7" spans="1:21" x14ac:dyDescent="0.2">
      <c r="A7" s="31"/>
      <c r="B7" s="32"/>
      <c r="C7" s="33"/>
      <c r="D7" s="19"/>
      <c r="E7" s="16"/>
      <c r="F7" s="19">
        <v>0.75</v>
      </c>
      <c r="G7" s="16" t="s">
        <v>7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</row>
    <row r="8" spans="1:21" x14ac:dyDescent="0.2">
      <c r="A8" s="31"/>
      <c r="B8" s="32"/>
      <c r="C8" s="33"/>
      <c r="D8" s="19"/>
      <c r="E8" s="16"/>
      <c r="F8" s="19">
        <v>1000</v>
      </c>
      <c r="G8" s="16" t="s">
        <v>4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7"/>
    </row>
    <row r="9" spans="1:21" x14ac:dyDescent="0.2">
      <c r="A9" s="31"/>
      <c r="B9" s="32"/>
      <c r="C9" s="33"/>
      <c r="D9" s="19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</row>
    <row r="10" spans="1:21" x14ac:dyDescent="0.2">
      <c r="A10" s="31"/>
      <c r="B10" s="32"/>
      <c r="C10" s="33"/>
      <c r="D10" s="19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</row>
    <row r="11" spans="1:21" x14ac:dyDescent="0.2">
      <c r="A11" s="31"/>
      <c r="B11" s="32"/>
      <c r="C11" s="33"/>
      <c r="D11" s="19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7"/>
    </row>
    <row r="12" spans="1:21" x14ac:dyDescent="0.2">
      <c r="A12" s="31"/>
      <c r="B12" s="33"/>
      <c r="C12" s="32"/>
      <c r="D12" s="19"/>
      <c r="E12" s="19"/>
      <c r="F12" s="1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/>
    </row>
    <row r="13" spans="1:21" x14ac:dyDescent="0.2">
      <c r="A13" s="31"/>
      <c r="B13" s="32"/>
      <c r="C13" s="33"/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</row>
    <row r="14" spans="1:21" x14ac:dyDescent="0.2">
      <c r="A14" s="35"/>
      <c r="B14" s="36"/>
      <c r="C14" s="37"/>
      <c r="D14" s="21"/>
      <c r="E14" s="21"/>
      <c r="F14" s="21" t="s">
        <v>9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7"/>
    </row>
    <row r="15" spans="1:21" x14ac:dyDescent="0.2">
      <c r="B15" s="2" t="s">
        <v>0</v>
      </c>
      <c r="C15" s="1" t="s">
        <v>0</v>
      </c>
      <c r="D15" s="20"/>
      <c r="E15" s="21" t="s">
        <v>11</v>
      </c>
      <c r="F15" s="21" t="s">
        <v>10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7"/>
    </row>
    <row r="16" spans="1:21" x14ac:dyDescent="0.2">
      <c r="A16" s="5" t="s">
        <v>14</v>
      </c>
      <c r="B16" s="2" t="s">
        <v>2</v>
      </c>
      <c r="C16" s="1" t="s">
        <v>1</v>
      </c>
      <c r="D16" s="20" t="s">
        <v>5</v>
      </c>
      <c r="E16" s="21" t="s">
        <v>2</v>
      </c>
      <c r="F16" s="21" t="s">
        <v>8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</row>
    <row r="17" spans="1:21" x14ac:dyDescent="0.2">
      <c r="A17" s="5">
        <v>1</v>
      </c>
      <c r="B17" s="6">
        <v>10000</v>
      </c>
      <c r="C17" s="7">
        <v>30</v>
      </c>
      <c r="D17" s="22">
        <f>B17*C17/20</f>
        <v>15000</v>
      </c>
      <c r="E17" s="23">
        <f>$F$3*$F$4</f>
        <v>40000</v>
      </c>
      <c r="F17" s="23">
        <f>$F$6*(1-(B17/E17))</f>
        <v>187.5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</row>
    <row r="18" spans="1:21" x14ac:dyDescent="0.2">
      <c r="A18" s="5">
        <v>2</v>
      </c>
      <c r="B18" s="6">
        <f>((100+F17)/100)*B17-D17*$F$7</f>
        <v>17500</v>
      </c>
      <c r="C18" s="7">
        <f>D17*$F$7/$F$8+(100-$F$5)/100*C17</f>
        <v>30.75</v>
      </c>
      <c r="D18" s="22">
        <f>B18*C18/20</f>
        <v>26906.25</v>
      </c>
      <c r="E18" s="23">
        <f>$F$3*$F$4</f>
        <v>40000</v>
      </c>
      <c r="F18" s="23">
        <f>$F$6*(1-(B18/E18))</f>
        <v>140.625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</row>
    <row r="19" spans="1:21" x14ac:dyDescent="0.2">
      <c r="A19" s="5">
        <f>A18+1</f>
        <v>3</v>
      </c>
      <c r="B19" s="6">
        <f>((100+F18)/100)*B18-D18*$F$7</f>
        <v>21929.6875</v>
      </c>
      <c r="C19" s="7">
        <f>D18*$F$7/$F$8+(100-$F$5)/100*C18</f>
        <v>40.167187499999997</v>
      </c>
      <c r="D19" s="22">
        <f t="shared" ref="D19" si="0">B19*C19/20</f>
        <v>44042.693481445305</v>
      </c>
      <c r="E19" s="23">
        <f t="shared" ref="E19:E46" si="1">$F$3*$F$4</f>
        <v>40000</v>
      </c>
      <c r="F19" s="23">
        <f t="shared" ref="F19" si="2">$F$6*(1-(B19/E19))</f>
        <v>112.939453125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</row>
    <row r="20" spans="1:21" x14ac:dyDescent="0.2">
      <c r="A20" s="5">
        <f t="shared" ref="A20:A46" si="3">A19+1</f>
        <v>4</v>
      </c>
      <c r="B20" s="6">
        <f t="shared" ref="B20:B46" si="4">((100+F19)/100)*B19-D19*$F$7</f>
        <v>13664.936523437507</v>
      </c>
      <c r="C20" s="7">
        <f t="shared" ref="C20:C46" si="5">D19*$F$7/$F$8+(100-$F$5)/100*C19</f>
        <v>59.140691986083979</v>
      </c>
      <c r="D20" s="22">
        <f t="shared" ref="D20:D46" si="6">B20*C20/20</f>
        <v>40407.690097100342</v>
      </c>
      <c r="E20" s="23">
        <f t="shared" si="1"/>
        <v>40000</v>
      </c>
      <c r="F20" s="23">
        <f t="shared" ref="F20:F46" si="7">$F$6*(1-(B20/E20))</f>
        <v>164.59414672851557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/>
    </row>
    <row r="21" spans="1:21" x14ac:dyDescent="0.2">
      <c r="A21" s="5">
        <f t="shared" si="3"/>
        <v>5</v>
      </c>
      <c r="B21" s="6">
        <f t="shared" si="4"/>
        <v>5850.8546223574958</v>
      </c>
      <c r="C21" s="7">
        <f t="shared" si="5"/>
        <v>68.747217363779839</v>
      </c>
      <c r="D21" s="22">
        <f t="shared" si="6"/>
        <v>20111.498724354336</v>
      </c>
      <c r="E21" s="23">
        <f t="shared" si="1"/>
        <v>40000</v>
      </c>
      <c r="F21" s="23">
        <f t="shared" si="7"/>
        <v>213.43215861026565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/>
    </row>
    <row r="22" spans="1:21" x14ac:dyDescent="0.2">
      <c r="A22" s="5">
        <f t="shared" si="3"/>
        <v>6</v>
      </c>
      <c r="B22" s="6">
        <f t="shared" si="4"/>
        <v>3254.8358967378535</v>
      </c>
      <c r="C22" s="7">
        <f t="shared" si="5"/>
        <v>59.769315329722644</v>
      </c>
      <c r="D22" s="22">
        <f t="shared" si="6"/>
        <v>9726.965652931267</v>
      </c>
      <c r="E22" s="23">
        <f t="shared" si="1"/>
        <v>40000</v>
      </c>
      <c r="F22" s="23">
        <f t="shared" si="7"/>
        <v>229.65727564538841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/>
    </row>
    <row r="23" spans="1:21" x14ac:dyDescent="0.2">
      <c r="A23" s="5">
        <f t="shared" si="3"/>
        <v>7</v>
      </c>
      <c r="B23" s="6">
        <f t="shared" si="4"/>
        <v>3434.5791042157043</v>
      </c>
      <c r="C23" s="7">
        <f t="shared" si="5"/>
        <v>46.145279204018166</v>
      </c>
      <c r="D23" s="22">
        <f t="shared" si="6"/>
        <v>7924.4805856160137</v>
      </c>
      <c r="E23" s="23">
        <f t="shared" si="1"/>
        <v>40000</v>
      </c>
      <c r="F23" s="23">
        <f t="shared" si="7"/>
        <v>228.53388059865185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7"/>
    </row>
    <row r="24" spans="1:21" x14ac:dyDescent="0.2">
      <c r="A24" s="5">
        <f t="shared" si="3"/>
        <v>8</v>
      </c>
      <c r="B24" s="6">
        <f t="shared" si="4"/>
        <v>5340.3955740982583</v>
      </c>
      <c r="C24" s="7">
        <f t="shared" si="5"/>
        <v>35.937791921823816</v>
      </c>
      <c r="D24" s="22">
        <f t="shared" si="6"/>
        <v>9596.1012461086029</v>
      </c>
      <c r="E24" s="23">
        <f t="shared" si="1"/>
        <v>40000</v>
      </c>
      <c r="F24" s="23">
        <f t="shared" si="7"/>
        <v>216.6225276618859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7"/>
    </row>
    <row r="25" spans="1:21" x14ac:dyDescent="0.2">
      <c r="A25" s="5">
        <f t="shared" si="3"/>
        <v>9</v>
      </c>
      <c r="B25" s="6">
        <f t="shared" si="4"/>
        <v>9711.8195192719359</v>
      </c>
      <c r="C25" s="7">
        <f t="shared" si="5"/>
        <v>30.556640683766933</v>
      </c>
      <c r="D25" s="22">
        <f t="shared" si="6"/>
        <v>14838.028971799333</v>
      </c>
      <c r="E25" s="23">
        <f t="shared" si="1"/>
        <v>40000</v>
      </c>
      <c r="F25" s="23">
        <f t="shared" si="7"/>
        <v>189.30112800455041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7"/>
    </row>
    <row r="26" spans="1:21" x14ac:dyDescent="0.2">
      <c r="A26" s="5">
        <f t="shared" si="3"/>
        <v>10</v>
      </c>
      <c r="B26" s="6">
        <f t="shared" si="4"/>
        <v>16967.88169017031</v>
      </c>
      <c r="C26" s="7">
        <f t="shared" si="5"/>
        <v>30.990338173298007</v>
      </c>
      <c r="D26" s="22">
        <f t="shared" si="6"/>
        <v>26292.019583144465</v>
      </c>
      <c r="E26" s="23">
        <f t="shared" si="1"/>
        <v>40000</v>
      </c>
      <c r="F26" s="23">
        <f t="shared" si="7"/>
        <v>143.95073943643555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7"/>
    </row>
    <row r="27" spans="1:21" x14ac:dyDescent="0.2">
      <c r="A27" s="5">
        <f t="shared" si="3"/>
        <v>11</v>
      </c>
      <c r="B27" s="6">
        <f t="shared" si="4"/>
        <v>21674.25816251168</v>
      </c>
      <c r="C27" s="7">
        <f t="shared" si="5"/>
        <v>39.862734500002055</v>
      </c>
      <c r="D27" s="22">
        <f t="shared" si="6"/>
        <v>43199.759930835273</v>
      </c>
      <c r="E27" s="23">
        <f t="shared" si="1"/>
        <v>40000</v>
      </c>
      <c r="F27" s="23">
        <f t="shared" si="7"/>
        <v>114.535886484302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7"/>
    </row>
    <row r="28" spans="1:21" x14ac:dyDescent="0.2">
      <c r="A28" s="5">
        <f t="shared" si="3"/>
        <v>12</v>
      </c>
      <c r="B28" s="6">
        <f t="shared" si="4"/>
        <v>14099.241939714171</v>
      </c>
      <c r="C28" s="7">
        <f t="shared" si="5"/>
        <v>58.310597373127791</v>
      </c>
      <c r="D28" s="22">
        <f t="shared" si="6"/>
        <v>41106.761000649516</v>
      </c>
      <c r="E28" s="23">
        <f t="shared" si="1"/>
        <v>40000</v>
      </c>
      <c r="F28" s="23">
        <f t="shared" si="7"/>
        <v>161.87973787678644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7"/>
    </row>
    <row r="29" spans="1:21" x14ac:dyDescent="0.2">
      <c r="A29" s="5">
        <f t="shared" si="3"/>
        <v>13</v>
      </c>
      <c r="B29" s="6">
        <f t="shared" si="4"/>
        <v>6092.9870838502684</v>
      </c>
      <c r="C29" s="7">
        <f t="shared" si="5"/>
        <v>68.731959043020197</v>
      </c>
      <c r="D29" s="22">
        <f t="shared" si="6"/>
        <v>20939.146934842385</v>
      </c>
      <c r="E29" s="23">
        <f t="shared" si="1"/>
        <v>40000</v>
      </c>
      <c r="F29" s="23">
        <f t="shared" si="7"/>
        <v>211.91883072593581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7"/>
    </row>
    <row r="30" spans="1:21" x14ac:dyDescent="0.2">
      <c r="A30" s="5">
        <f t="shared" si="3"/>
        <v>14</v>
      </c>
      <c r="B30" s="6">
        <f t="shared" si="4"/>
        <v>3300.8138670962617</v>
      </c>
      <c r="C30" s="7">
        <f t="shared" si="5"/>
        <v>60.380133579094924</v>
      </c>
      <c r="D30" s="22">
        <f t="shared" si="6"/>
        <v>9965.1791107500576</v>
      </c>
      <c r="E30" s="23">
        <f t="shared" si="1"/>
        <v>40000</v>
      </c>
      <c r="F30" s="23">
        <f t="shared" si="7"/>
        <v>229.36991333064839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7"/>
    </row>
    <row r="31" spans="1:21" x14ac:dyDescent="0.2">
      <c r="A31" s="5">
        <f t="shared" si="3"/>
        <v>15</v>
      </c>
      <c r="B31" s="6">
        <f t="shared" si="4"/>
        <v>3398.0034401984367</v>
      </c>
      <c r="C31" s="7">
        <f t="shared" si="5"/>
        <v>46.720971159474246</v>
      </c>
      <c r="D31" s="22">
        <f t="shared" si="6"/>
        <v>7937.9010364652713</v>
      </c>
      <c r="E31" s="23">
        <f t="shared" si="1"/>
        <v>40000</v>
      </c>
      <c r="F31" s="23">
        <f t="shared" si="7"/>
        <v>228.76247849875978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7"/>
    </row>
    <row r="32" spans="1:21" x14ac:dyDescent="0.2">
      <c r="A32" s="5">
        <f t="shared" si="3"/>
        <v>16</v>
      </c>
      <c r="B32" s="6">
        <f t="shared" si="4"/>
        <v>5217.9345521205487</v>
      </c>
      <c r="C32" s="7">
        <f t="shared" si="5"/>
        <v>36.322057031007212</v>
      </c>
      <c r="D32" s="22">
        <f t="shared" si="6"/>
        <v>9476.305819309282</v>
      </c>
      <c r="E32" s="23">
        <f t="shared" si="1"/>
        <v>40000</v>
      </c>
      <c r="F32" s="23">
        <f t="shared" si="7"/>
        <v>217.38790904924656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7"/>
    </row>
    <row r="33" spans="1:21" x14ac:dyDescent="0.2">
      <c r="A33" s="5">
        <f t="shared" si="3"/>
        <v>17</v>
      </c>
      <c r="B33" s="6">
        <f t="shared" si="4"/>
        <v>9453.8640060516154</v>
      </c>
      <c r="C33" s="7">
        <f t="shared" si="5"/>
        <v>30.71656643463665</v>
      </c>
      <c r="D33" s="22">
        <f t="shared" si="6"/>
        <v>14519.512090295229</v>
      </c>
      <c r="E33" s="23">
        <f t="shared" si="1"/>
        <v>40000</v>
      </c>
      <c r="F33" s="23">
        <f t="shared" si="7"/>
        <v>190.91334996217739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7"/>
    </row>
    <row r="34" spans="1:21" x14ac:dyDescent="0.2">
      <c r="A34" s="5">
        <f t="shared" si="3"/>
        <v>18</v>
      </c>
      <c r="B34" s="6">
        <f t="shared" si="4"/>
        <v>16612.918413151838</v>
      </c>
      <c r="C34" s="7">
        <f t="shared" si="5"/>
        <v>30.855402250235244</v>
      </c>
      <c r="D34" s="22">
        <f t="shared" si="6"/>
        <v>25629.914009406984</v>
      </c>
      <c r="E34" s="23">
        <f t="shared" si="1"/>
        <v>40000</v>
      </c>
      <c r="F34" s="23">
        <f t="shared" si="7"/>
        <v>146.16925991780099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7"/>
    </row>
    <row r="35" spans="1:21" x14ac:dyDescent="0.2">
      <c r="A35" s="5">
        <f t="shared" si="3"/>
        <v>19</v>
      </c>
      <c r="B35" s="6">
        <f t="shared" si="4"/>
        <v>21673.462801348727</v>
      </c>
      <c r="C35" s="7">
        <f t="shared" si="5"/>
        <v>39.278446969708142</v>
      </c>
      <c r="D35" s="22">
        <f t="shared" si="6"/>
        <v>42564.997964635906</v>
      </c>
      <c r="E35" s="23">
        <f t="shared" si="1"/>
        <v>40000</v>
      </c>
      <c r="F35" s="23">
        <f t="shared" si="7"/>
        <v>114.54085749157045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7"/>
    </row>
    <row r="36" spans="1:21" x14ac:dyDescent="0.2">
      <c r="A36" s="5">
        <f t="shared" si="3"/>
        <v>20</v>
      </c>
      <c r="B36" s="6">
        <f t="shared" si="4"/>
        <v>14574.684468653177</v>
      </c>
      <c r="C36" s="7">
        <f t="shared" si="5"/>
        <v>57.454739003787225</v>
      </c>
      <c r="D36" s="22">
        <f t="shared" si="6"/>
        <v>41869.234610450978</v>
      </c>
      <c r="E36" s="23">
        <f t="shared" si="1"/>
        <v>40000</v>
      </c>
      <c r="F36" s="23">
        <f t="shared" si="7"/>
        <v>158.90822207091765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7"/>
    </row>
    <row r="37" spans="1:21" x14ac:dyDescent="0.2">
      <c r="A37" s="5">
        <f t="shared" si="3"/>
        <v>21</v>
      </c>
      <c r="B37" s="6">
        <f t="shared" si="4"/>
        <v>6333.1304723978756</v>
      </c>
      <c r="C37" s="7">
        <f t="shared" si="5"/>
        <v>68.747506310299926</v>
      </c>
      <c r="D37" s="22">
        <f t="shared" si="6"/>
        <v>21769.346355756286</v>
      </c>
      <c r="E37" s="23">
        <f t="shared" si="1"/>
        <v>40000</v>
      </c>
      <c r="F37" s="23">
        <f t="shared" si="7"/>
        <v>210.41793454751328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7"/>
    </row>
    <row r="38" spans="1:21" x14ac:dyDescent="0.2">
      <c r="A38" s="5">
        <f t="shared" si="3"/>
        <v>22</v>
      </c>
      <c r="B38" s="6">
        <f t="shared" si="4"/>
        <v>3332.1630377994425</v>
      </c>
      <c r="C38" s="7">
        <f t="shared" si="5"/>
        <v>61.012888868512164</v>
      </c>
      <c r="D38" s="22">
        <f t="shared" si="6"/>
        <v>10165.244655851064</v>
      </c>
      <c r="E38" s="23">
        <f t="shared" si="1"/>
        <v>40000</v>
      </c>
      <c r="F38" s="23">
        <f t="shared" si="7"/>
        <v>229.17398101375346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7"/>
    </row>
    <row r="39" spans="1:21" x14ac:dyDescent="0.2">
      <c r="A39" s="5">
        <f t="shared" si="3"/>
        <v>23</v>
      </c>
      <c r="B39" s="6">
        <f t="shared" si="4"/>
        <v>3344.6802335049488</v>
      </c>
      <c r="C39" s="7">
        <f t="shared" si="5"/>
        <v>47.28231125642121</v>
      </c>
      <c r="D39" s="22">
        <f t="shared" si="6"/>
        <v>7907.2105926890272</v>
      </c>
      <c r="E39" s="23">
        <f t="shared" si="1"/>
        <v>40000</v>
      </c>
      <c r="F39" s="23">
        <f t="shared" si="7"/>
        <v>229.09574854059406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7"/>
    </row>
    <row r="40" spans="1:21" x14ac:dyDescent="0.2">
      <c r="A40" s="5">
        <f t="shared" si="3"/>
        <v>24</v>
      </c>
      <c r="B40" s="6">
        <f t="shared" si="4"/>
        <v>5076.7925062256309</v>
      </c>
      <c r="C40" s="7">
        <f t="shared" si="5"/>
        <v>36.663910261190559</v>
      </c>
      <c r="D40" s="22">
        <f t="shared" si="6"/>
        <v>9306.7532431470627</v>
      </c>
      <c r="E40" s="23">
        <f t="shared" si="1"/>
        <v>40000</v>
      </c>
      <c r="F40" s="23">
        <f t="shared" si="7"/>
        <v>218.27004683608979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7"/>
    </row>
    <row r="41" spans="1:21" x14ac:dyDescent="0.2">
      <c r="A41" s="5">
        <f t="shared" si="3"/>
        <v>25</v>
      </c>
      <c r="B41" s="6">
        <f t="shared" si="4"/>
        <v>9177.8449549751167</v>
      </c>
      <c r="C41" s="7">
        <f t="shared" si="5"/>
        <v>30.811606602134162</v>
      </c>
      <c r="D41" s="22">
        <f t="shared" si="6"/>
        <v>14139.207410403751</v>
      </c>
      <c r="E41" s="23">
        <f t="shared" si="1"/>
        <v>40000</v>
      </c>
      <c r="F41" s="23">
        <f t="shared" si="7"/>
        <v>192.63846903140552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7"/>
    </row>
    <row r="42" spans="1:21" x14ac:dyDescent="0.2">
      <c r="A42" s="5">
        <f t="shared" si="3"/>
        <v>26</v>
      </c>
      <c r="B42" s="6">
        <f t="shared" si="4"/>
        <v>16253.49940851246</v>
      </c>
      <c r="C42" s="7">
        <f t="shared" si="5"/>
        <v>30.631949849190018</v>
      </c>
      <c r="D42" s="22">
        <f t="shared" si="6"/>
        <v>24893.818937769665</v>
      </c>
      <c r="E42" s="23">
        <f t="shared" si="1"/>
        <v>40000</v>
      </c>
      <c r="F42" s="23">
        <f t="shared" si="7"/>
        <v>148.41562869679714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7"/>
    </row>
    <row r="43" spans="1:21" x14ac:dyDescent="0.2">
      <c r="A43" s="5">
        <f t="shared" si="3"/>
        <v>27</v>
      </c>
      <c r="B43" s="6">
        <f t="shared" si="4"/>
        <v>21705.868537559189</v>
      </c>
      <c r="C43" s="7">
        <f t="shared" si="5"/>
        <v>38.581131605300762</v>
      </c>
      <c r="D43" s="22">
        <f t="shared" si="6"/>
        <v>41871.848532746415</v>
      </c>
      <c r="E43" s="23">
        <f t="shared" si="1"/>
        <v>40000</v>
      </c>
      <c r="F43" s="23">
        <f t="shared" si="7"/>
        <v>114.33832164025506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7"/>
    </row>
    <row r="44" spans="1:21" x14ac:dyDescent="0.2">
      <c r="A44" s="5">
        <f t="shared" si="3"/>
        <v>28</v>
      </c>
      <c r="B44" s="6">
        <f t="shared" si="4"/>
        <v>15120.107921284729</v>
      </c>
      <c r="C44" s="7">
        <f t="shared" si="5"/>
        <v>56.481621943005308</v>
      </c>
      <c r="D44" s="22">
        <f t="shared" si="6"/>
        <v>42700.410967372198</v>
      </c>
      <c r="E44" s="23">
        <f t="shared" si="1"/>
        <v>40000</v>
      </c>
      <c r="F44" s="23">
        <f t="shared" si="7"/>
        <v>155.49932549197044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7"/>
    </row>
    <row r="45" spans="1:21" x14ac:dyDescent="0.2">
      <c r="A45" s="5">
        <f t="shared" si="3"/>
        <v>29</v>
      </c>
      <c r="B45" s="6">
        <f t="shared" si="4"/>
        <v>6606.4655270113253</v>
      </c>
      <c r="C45" s="7">
        <f t="shared" si="5"/>
        <v>68.738362488482608</v>
      </c>
      <c r="D45" s="22">
        <f t="shared" si="6"/>
        <v>22705.881108168436</v>
      </c>
      <c r="E45" s="23">
        <f t="shared" si="1"/>
        <v>40000</v>
      </c>
      <c r="F45" s="23">
        <f t="shared" si="7"/>
        <v>208.7095904561792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7"/>
    </row>
    <row r="46" spans="1:21" x14ac:dyDescent="0.2">
      <c r="A46" s="5">
        <f t="shared" si="3"/>
        <v>30</v>
      </c>
      <c r="B46" s="6">
        <f t="shared" si="4"/>
        <v>3365.3818409389969</v>
      </c>
      <c r="C46" s="7">
        <f t="shared" si="5"/>
        <v>61.709346448640026</v>
      </c>
      <c r="D46" s="22">
        <f t="shared" si="6"/>
        <v>10383.775697723326</v>
      </c>
      <c r="E46" s="23">
        <f t="shared" si="1"/>
        <v>40000</v>
      </c>
      <c r="F46" s="23">
        <f t="shared" si="7"/>
        <v>228.96636349413126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7"/>
    </row>
    <row r="47" spans="1:21" x14ac:dyDescent="0.2">
      <c r="C47" s="1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7"/>
    </row>
    <row r="48" spans="1:21" x14ac:dyDescent="0.2">
      <c r="B48" s="8">
        <f>SUM(B17:B47)</f>
        <v>314069.09360519546</v>
      </c>
      <c r="C48" s="9">
        <f>SUM(C17:C47)</f>
        <v>1401.4987051397641</v>
      </c>
      <c r="D48" s="15" t="s">
        <v>16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7"/>
    </row>
    <row r="49" spans="2:21" x14ac:dyDescent="0.2">
      <c r="B49" s="8">
        <f>B48/30</f>
        <v>10468.969786839849</v>
      </c>
      <c r="C49" s="10">
        <f>C48/30</f>
        <v>46.716623504658806</v>
      </c>
      <c r="D49" s="15" t="s">
        <v>17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7"/>
    </row>
    <row r="50" spans="2:21" x14ac:dyDescent="0.2">
      <c r="B50" s="2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7"/>
    </row>
    <row r="51" spans="2:21" x14ac:dyDescent="0.2"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7"/>
    </row>
    <row r="52" spans="2:21" x14ac:dyDescent="0.2"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7"/>
    </row>
    <row r="53" spans="2:21" x14ac:dyDescent="0.2"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7"/>
    </row>
    <row r="54" spans="2:21" x14ac:dyDescent="0.2"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7"/>
    </row>
    <row r="55" spans="2:21" x14ac:dyDescent="0.2"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7"/>
    </row>
    <row r="56" spans="2:21" x14ac:dyDescent="0.2"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7"/>
    </row>
    <row r="57" spans="2:21" x14ac:dyDescent="0.2"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7"/>
    </row>
    <row r="58" spans="2:21" x14ac:dyDescent="0.2"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7"/>
    </row>
    <row r="59" spans="2:21" x14ac:dyDescent="0.2"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6"/>
    </row>
    <row r="60" spans="2:21" x14ac:dyDescent="0.2">
      <c r="D60" s="1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2:21" x14ac:dyDescent="0.2">
      <c r="D61" s="1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2:21" x14ac:dyDescent="0.2"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2:21" x14ac:dyDescent="0.2"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2:21" x14ac:dyDescent="0.2">
      <c r="D64" s="1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4:21" x14ac:dyDescent="0.2">
      <c r="D65" s="1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4:21" x14ac:dyDescent="0.2">
      <c r="D66" s="1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4:21" x14ac:dyDescent="0.2">
      <c r="D67" s="1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4:21" x14ac:dyDescent="0.2">
      <c r="D68" s="11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x14ac:dyDescent="0.2"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x14ac:dyDescent="0.2"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x14ac:dyDescent="0.2"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x14ac:dyDescent="0.2"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x14ac:dyDescent="0.2"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x14ac:dyDescent="0.2"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x14ac:dyDescent="0.2"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x14ac:dyDescent="0.2"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x14ac:dyDescent="0.2"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x14ac:dyDescent="0.2"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x14ac:dyDescent="0.2"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x14ac:dyDescent="0.2"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x14ac:dyDescent="0.2"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x14ac:dyDescent="0.2"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x14ac:dyDescent="0.2"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x14ac:dyDescent="0.2"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x14ac:dyDescent="0.2"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x14ac:dyDescent="0.2"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x14ac:dyDescent="0.2"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x14ac:dyDescent="0.2"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x14ac:dyDescent="0.2"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x14ac:dyDescent="0.2"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x14ac:dyDescent="0.2"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x14ac:dyDescent="0.2"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x14ac:dyDescent="0.2"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x14ac:dyDescent="0.2"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x14ac:dyDescent="0.2"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x14ac:dyDescent="0.2">
      <c r="D96" s="11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x14ac:dyDescent="0.2"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x14ac:dyDescent="0.2"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x14ac:dyDescent="0.2"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x14ac:dyDescent="0.2"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x14ac:dyDescent="0.2"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x14ac:dyDescent="0.2"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x14ac:dyDescent="0.2">
      <c r="D103" s="11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x14ac:dyDescent="0.2"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x14ac:dyDescent="0.2">
      <c r="D105" s="11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x14ac:dyDescent="0.2">
      <c r="D106" s="11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x14ac:dyDescent="0.2">
      <c r="D107" s="11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x14ac:dyDescent="0.2">
      <c r="D108" s="11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x14ac:dyDescent="0.2">
      <c r="D109" s="11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x14ac:dyDescent="0.2">
      <c r="D110" s="11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x14ac:dyDescent="0.2">
      <c r="D111" s="11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x14ac:dyDescent="0.2">
      <c r="D112" s="11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x14ac:dyDescent="0.2">
      <c r="D113" s="11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x14ac:dyDescent="0.2">
      <c r="D114" s="11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x14ac:dyDescent="0.2">
      <c r="D115" s="11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4:21" x14ac:dyDescent="0.2">
      <c r="D116" s="11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x14ac:dyDescent="0.2">
      <c r="D117" s="11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x14ac:dyDescent="0.2">
      <c r="D118" s="11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x14ac:dyDescent="0.2">
      <c r="D119" s="11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x14ac:dyDescent="0.2">
      <c r="D120" s="11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x14ac:dyDescent="0.2">
      <c r="D121" s="11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x14ac:dyDescent="0.2">
      <c r="D122" s="11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x14ac:dyDescent="0.2">
      <c r="D123" s="11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x14ac:dyDescent="0.2">
      <c r="D124" s="11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x14ac:dyDescent="0.2">
      <c r="D125" s="11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x14ac:dyDescent="0.2">
      <c r="D126" s="11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x14ac:dyDescent="0.2">
      <c r="D127" s="11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x14ac:dyDescent="0.2">
      <c r="D128" s="11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x14ac:dyDescent="0.2">
      <c r="D129" s="11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x14ac:dyDescent="0.2">
      <c r="D130" s="11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x14ac:dyDescent="0.2">
      <c r="D131" s="11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x14ac:dyDescent="0.2">
      <c r="D132" s="11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x14ac:dyDescent="0.2">
      <c r="D133" s="11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x14ac:dyDescent="0.2">
      <c r="D134" s="11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x14ac:dyDescent="0.2">
      <c r="D135" s="11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x14ac:dyDescent="0.2">
      <c r="D136" s="11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x14ac:dyDescent="0.2">
      <c r="D137" s="11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x14ac:dyDescent="0.2">
      <c r="D138" s="11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x14ac:dyDescent="0.2">
      <c r="D139" s="11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x14ac:dyDescent="0.2">
      <c r="D140" s="11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x14ac:dyDescent="0.2">
      <c r="D141" s="11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x14ac:dyDescent="0.2">
      <c r="D142" s="11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x14ac:dyDescent="0.2">
      <c r="D143" s="11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x14ac:dyDescent="0.2">
      <c r="D144" s="11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x14ac:dyDescent="0.2">
      <c r="D145" s="11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x14ac:dyDescent="0.2">
      <c r="D146" s="11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x14ac:dyDescent="0.2">
      <c r="D147" s="11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x14ac:dyDescent="0.2"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x14ac:dyDescent="0.2">
      <c r="D149" s="11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x14ac:dyDescent="0.2">
      <c r="D150" s="11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x14ac:dyDescent="0.2">
      <c r="D151" s="11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x14ac:dyDescent="0.2">
      <c r="D152" s="11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x14ac:dyDescent="0.2">
      <c r="D153" s="11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x14ac:dyDescent="0.2">
      <c r="D154" s="11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x14ac:dyDescent="0.2">
      <c r="D155" s="11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x14ac:dyDescent="0.2">
      <c r="D156" s="11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x14ac:dyDescent="0.2">
      <c r="D157" s="11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x14ac:dyDescent="0.2">
      <c r="D158" s="11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x14ac:dyDescent="0.2">
      <c r="D159" s="11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x14ac:dyDescent="0.2">
      <c r="D160" s="11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x14ac:dyDescent="0.2">
      <c r="D161" s="11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x14ac:dyDescent="0.2">
      <c r="D162" s="11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x14ac:dyDescent="0.2">
      <c r="D163" s="11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x14ac:dyDescent="0.2">
      <c r="D164" s="11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4:21" x14ac:dyDescent="0.2">
      <c r="D165" s="11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4:21" x14ac:dyDescent="0.2">
      <c r="D166" s="11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4:21" x14ac:dyDescent="0.2">
      <c r="D167" s="11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4:21" x14ac:dyDescent="0.2">
      <c r="D168" s="11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4:21" x14ac:dyDescent="0.2">
      <c r="D169" s="11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4:21" x14ac:dyDescent="0.2">
      <c r="D170" s="11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4:21" x14ac:dyDescent="0.2">
      <c r="D171" s="11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4:21" x14ac:dyDescent="0.2">
      <c r="D172" s="11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4:21" x14ac:dyDescent="0.2">
      <c r="D173" s="11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4:21" x14ac:dyDescent="0.2">
      <c r="D174" s="11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4:21" x14ac:dyDescent="0.2">
      <c r="D175" s="11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4:21" x14ac:dyDescent="0.2">
      <c r="D176" s="11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4:21" x14ac:dyDescent="0.2">
      <c r="D177" s="11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4:21" x14ac:dyDescent="0.2">
      <c r="D178" s="11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4:21" x14ac:dyDescent="0.2">
      <c r="D179" s="11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4:21" x14ac:dyDescent="0.2">
      <c r="D180" s="11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4:21" x14ac:dyDescent="0.2">
      <c r="D181" s="11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4:21" x14ac:dyDescent="0.2">
      <c r="D182" s="11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4:21" x14ac:dyDescent="0.2">
      <c r="D183" s="11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4:21" x14ac:dyDescent="0.2">
      <c r="D184" s="11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4:21" x14ac:dyDescent="0.2">
      <c r="D185" s="11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4:21" x14ac:dyDescent="0.2">
      <c r="D186" s="11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4:21" x14ac:dyDescent="0.2">
      <c r="D187" s="11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4:21" x14ac:dyDescent="0.2">
      <c r="D188" s="11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4:21" x14ac:dyDescent="0.2">
      <c r="D189" s="11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4:21" x14ac:dyDescent="0.2">
      <c r="D190" s="11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4:21" x14ac:dyDescent="0.2">
      <c r="D191" s="11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4:21" x14ac:dyDescent="0.2">
      <c r="D192" s="11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4:21" x14ac:dyDescent="0.2">
      <c r="D193" s="11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4:21" x14ac:dyDescent="0.2">
      <c r="D194" s="11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4:21" x14ac:dyDescent="0.2">
      <c r="D195" s="11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4:21" x14ac:dyDescent="0.2">
      <c r="D196" s="11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4:21" x14ac:dyDescent="0.2">
      <c r="D197" s="11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4:21" x14ac:dyDescent="0.2">
      <c r="D198" s="11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4:21" x14ac:dyDescent="0.2">
      <c r="D199" s="11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4:21" x14ac:dyDescent="0.2">
      <c r="D200" s="11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4:21" x14ac:dyDescent="0.2">
      <c r="D201" s="11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4:21" x14ac:dyDescent="0.2">
      <c r="D202" s="11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4:21" x14ac:dyDescent="0.2">
      <c r="D203" s="11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4:21" x14ac:dyDescent="0.2">
      <c r="D204" s="11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4:21" x14ac:dyDescent="0.2">
      <c r="D205" s="11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4:21" x14ac:dyDescent="0.2">
      <c r="D206" s="11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4:21" x14ac:dyDescent="0.2">
      <c r="D207" s="11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4:21" x14ac:dyDescent="0.2">
      <c r="D208" s="11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4:21" x14ac:dyDescent="0.2">
      <c r="D209" s="11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4:21" x14ac:dyDescent="0.2">
      <c r="D210" s="11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4:21" x14ac:dyDescent="0.2">
      <c r="D211" s="11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4:21" x14ac:dyDescent="0.2">
      <c r="D212" s="11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4:21" x14ac:dyDescent="0.2">
      <c r="D213" s="11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4:21" x14ac:dyDescent="0.2">
      <c r="D214" s="11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4:21" x14ac:dyDescent="0.2">
      <c r="D215" s="11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4:21" x14ac:dyDescent="0.2">
      <c r="D216" s="11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4:21" x14ac:dyDescent="0.2">
      <c r="D217" s="11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4:21" x14ac:dyDescent="0.2">
      <c r="D218" s="11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4:21" x14ac:dyDescent="0.2">
      <c r="D219" s="11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4:21" x14ac:dyDescent="0.2">
      <c r="D220" s="11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4:21" x14ac:dyDescent="0.2">
      <c r="D221" s="11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4:21" x14ac:dyDescent="0.2">
      <c r="D222" s="11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4:21" x14ac:dyDescent="0.2">
      <c r="D223" s="11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4:21" x14ac:dyDescent="0.2">
      <c r="D224" s="11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4:21" x14ac:dyDescent="0.2">
      <c r="D225" s="11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4:21" x14ac:dyDescent="0.2">
      <c r="D226" s="11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4:21" x14ac:dyDescent="0.2">
      <c r="D227" s="11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4:21" x14ac:dyDescent="0.2">
      <c r="D228" s="11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4:21" x14ac:dyDescent="0.2">
      <c r="D229" s="11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4:21" x14ac:dyDescent="0.2">
      <c r="D230" s="11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4:21" x14ac:dyDescent="0.2">
      <c r="D231" s="11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4:21" x14ac:dyDescent="0.2">
      <c r="D232" s="11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4:21" x14ac:dyDescent="0.2">
      <c r="D233" s="11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4:21" x14ac:dyDescent="0.2">
      <c r="D234" s="11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4:21" x14ac:dyDescent="0.2">
      <c r="D235" s="11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4:21" x14ac:dyDescent="0.2">
      <c r="D236" s="11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4:21" x14ac:dyDescent="0.2">
      <c r="D237" s="11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4:21" x14ac:dyDescent="0.2">
      <c r="D238" s="11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4:21" x14ac:dyDescent="0.2">
      <c r="D239" s="11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4:21" x14ac:dyDescent="0.2">
      <c r="D240" s="11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4:21" x14ac:dyDescent="0.2">
      <c r="D241" s="11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4:21" x14ac:dyDescent="0.2">
      <c r="D242" s="11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4:21" x14ac:dyDescent="0.2">
      <c r="D243" s="11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4:21" x14ac:dyDescent="0.2">
      <c r="D244" s="11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4:21" x14ac:dyDescent="0.2">
      <c r="D245" s="11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4:21" x14ac:dyDescent="0.2">
      <c r="D246" s="11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4:21" x14ac:dyDescent="0.2">
      <c r="D247" s="11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4:21" x14ac:dyDescent="0.2">
      <c r="D248" s="11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4:21" x14ac:dyDescent="0.2">
      <c r="D249" s="11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4:21" x14ac:dyDescent="0.2">
      <c r="D250" s="11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4:21" x14ac:dyDescent="0.2">
      <c r="D251" s="11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4:21" x14ac:dyDescent="0.2">
      <c r="D252" s="11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4:21" x14ac:dyDescent="0.2">
      <c r="D253" s="11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4:21" x14ac:dyDescent="0.2">
      <c r="D254" s="11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4:21" x14ac:dyDescent="0.2">
      <c r="D255" s="11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4:21" x14ac:dyDescent="0.2">
      <c r="D256" s="11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4:21" x14ac:dyDescent="0.2">
      <c r="D257" s="11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4:21" x14ac:dyDescent="0.2">
      <c r="D258" s="11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4:21" x14ac:dyDescent="0.2">
      <c r="D259" s="11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4:21" x14ac:dyDescent="0.2">
      <c r="D260" s="11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4:21" x14ac:dyDescent="0.2">
      <c r="D261" s="11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4:21" x14ac:dyDescent="0.2">
      <c r="D262" s="11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4:21" x14ac:dyDescent="0.2">
      <c r="D263" s="11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4:21" x14ac:dyDescent="0.2">
      <c r="D264" s="11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4:21" x14ac:dyDescent="0.2">
      <c r="D265" s="11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4:21" x14ac:dyDescent="0.2">
      <c r="D266" s="11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4:21" x14ac:dyDescent="0.2">
      <c r="D267" s="11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4:21" x14ac:dyDescent="0.2">
      <c r="D268" s="11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4:21" x14ac:dyDescent="0.2">
      <c r="D269" s="11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4:21" x14ac:dyDescent="0.2">
      <c r="D270" s="11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4:21" x14ac:dyDescent="0.2">
      <c r="D271" s="11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4:21" x14ac:dyDescent="0.2">
      <c r="D272" s="11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4:21" x14ac:dyDescent="0.2">
      <c r="D273" s="11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4:21" x14ac:dyDescent="0.2">
      <c r="D274" s="11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4:21" x14ac:dyDescent="0.2">
      <c r="D275" s="11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4:21" x14ac:dyDescent="0.2">
      <c r="D276" s="11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4:21" x14ac:dyDescent="0.2">
      <c r="D277" s="11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4:21" x14ac:dyDescent="0.2">
      <c r="D278" s="11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4:21" x14ac:dyDescent="0.2">
      <c r="D279" s="11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4:21" x14ac:dyDescent="0.2">
      <c r="D280" s="11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4:21" x14ac:dyDescent="0.2">
      <c r="D281" s="11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4:21" x14ac:dyDescent="0.2">
      <c r="D282" s="11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4:21" x14ac:dyDescent="0.2">
      <c r="D283" s="11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4:21" x14ac:dyDescent="0.2">
      <c r="D284" s="11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4:21" x14ac:dyDescent="0.2">
      <c r="D285" s="11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4:21" x14ac:dyDescent="0.2">
      <c r="D286" s="11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4:21" x14ac:dyDescent="0.2">
      <c r="D287" s="11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4:21" x14ac:dyDescent="0.2">
      <c r="D288" s="11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4:21" x14ac:dyDescent="0.2">
      <c r="D289" s="11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4:21" x14ac:dyDescent="0.2">
      <c r="D290" s="11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4:21" x14ac:dyDescent="0.2">
      <c r="D291" s="11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4:21" x14ac:dyDescent="0.2">
      <c r="D292" s="11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4:21" x14ac:dyDescent="0.2">
      <c r="D293" s="11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4:21" x14ac:dyDescent="0.2">
      <c r="D294" s="11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4:21" x14ac:dyDescent="0.2">
      <c r="D295" s="11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4:21" x14ac:dyDescent="0.2">
      <c r="D296" s="11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4:21" x14ac:dyDescent="0.2">
      <c r="D297" s="11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4:21" x14ac:dyDescent="0.2">
      <c r="D298" s="11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4:21" x14ac:dyDescent="0.2">
      <c r="D299" s="11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4:21" x14ac:dyDescent="0.2">
      <c r="D300" s="11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4:21" x14ac:dyDescent="0.2">
      <c r="D301" s="11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4:21" x14ac:dyDescent="0.2">
      <c r="D302" s="11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4:21" x14ac:dyDescent="0.2">
      <c r="D303" s="11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4:21" x14ac:dyDescent="0.2">
      <c r="D304" s="11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4:21" x14ac:dyDescent="0.2">
      <c r="D305" s="11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4:21" x14ac:dyDescent="0.2">
      <c r="D306" s="11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4:21" x14ac:dyDescent="0.2">
      <c r="D307" s="11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4:21" x14ac:dyDescent="0.2">
      <c r="D308" s="11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4:21" x14ac:dyDescent="0.2">
      <c r="D309" s="11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4:21" x14ac:dyDescent="0.2">
      <c r="D310" s="11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4:21" x14ac:dyDescent="0.2">
      <c r="D311" s="11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4:21" x14ac:dyDescent="0.2">
      <c r="D312" s="11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4:21" x14ac:dyDescent="0.2">
      <c r="D313" s="11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4:21" x14ac:dyDescent="0.2">
      <c r="D314" s="11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4:21" x14ac:dyDescent="0.2">
      <c r="D315" s="11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4:21" x14ac:dyDescent="0.2">
      <c r="D316" s="11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4:21" x14ac:dyDescent="0.2">
      <c r="D317" s="11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4:21" x14ac:dyDescent="0.2">
      <c r="D318" s="11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4:21" x14ac:dyDescent="0.2">
      <c r="D319" s="11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4:21" x14ac:dyDescent="0.2">
      <c r="D320" s="11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4:21" x14ac:dyDescent="0.2">
      <c r="D321" s="11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4:21" x14ac:dyDescent="0.2">
      <c r="D322" s="11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4:21" x14ac:dyDescent="0.2">
      <c r="D323" s="11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4:21" x14ac:dyDescent="0.2">
      <c r="D324" s="11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4:21" x14ac:dyDescent="0.2">
      <c r="D325" s="11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4:21" x14ac:dyDescent="0.2">
      <c r="D326" s="11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4:21" x14ac:dyDescent="0.2">
      <c r="D327" s="11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4:21" x14ac:dyDescent="0.2">
      <c r="D328" s="11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4:21" x14ac:dyDescent="0.2">
      <c r="D329" s="11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4:21" x14ac:dyDescent="0.2">
      <c r="D330" s="11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4:21" x14ac:dyDescent="0.2">
      <c r="D331" s="11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4:21" x14ac:dyDescent="0.2">
      <c r="D332" s="11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4:21" x14ac:dyDescent="0.2">
      <c r="D333" s="11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4:21" x14ac:dyDescent="0.2">
      <c r="D334" s="11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4:21" x14ac:dyDescent="0.2">
      <c r="D335" s="11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</sheetData>
  <phoneticPr fontId="3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Schule Kemmental</dc:creator>
  <cp:lastModifiedBy>Urs Keller</cp:lastModifiedBy>
  <cp:lastPrinted>2016-11-07T14:26:15Z</cp:lastPrinted>
  <dcterms:created xsi:type="dcterms:W3CDTF">2016-11-07T12:47:59Z</dcterms:created>
  <dcterms:modified xsi:type="dcterms:W3CDTF">2016-12-07T10:08:53Z</dcterms:modified>
</cp:coreProperties>
</file>